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20" windowHeight="12255"/>
  </bookViews>
  <sheets>
    <sheet name="2026收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<sst xmlns="http://schemas.openxmlformats.org/spreadsheetml/2006/main" count="113" uniqueCount="92">
  <si>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2026年军事科技详细表</t>
  </si>
  <si>
    <t>播出日期</t>
  </si>
  <si>
    <t>期次</t>
  </si>
  <si>
    <t>军事科技节目名</t>
  </si>
  <si>
    <t>编导</t>
  </si>
  <si>
    <t>单期收视份额</t>
  </si>
  <si>
    <t>单期收视率</t>
  </si>
  <si>
    <t>统计年度收视份额</t>
  </si>
  <si>
    <t>统计基础目标完成率</t>
  </si>
  <si>
    <t>统计摸高目标完成率</t>
  </si>
  <si>
    <t>2026 01 06</t>
  </si>
  <si>
    <t>第1期</t>
  </si>
  <si>
    <t>武器装备里的形状规律</t>
  </si>
  <si>
    <t>张彤枫</t>
  </si>
  <si>
    <t>——</t>
  </si>
  <si>
    <t>2026 01 13</t>
  </si>
  <si>
    <t>第2期</t>
  </si>
  <si>
    <t>武器进化论： 海战颠覆者</t>
  </si>
  <si>
    <t>付天雨</t>
  </si>
  <si>
    <t>2026 01 20</t>
  </si>
  <si>
    <t>第3期</t>
  </si>
  <si>
    <t>当武器装备长出“硅基大脑”</t>
  </si>
  <si>
    <t>孙逸昊</t>
  </si>
  <si>
    <t>2026 01 27</t>
  </si>
  <si>
    <t>第4期</t>
  </si>
  <si>
    <t>潜艇的仿生之路</t>
  </si>
  <si>
    <t>穆佩弦</t>
  </si>
  <si>
    <t>2026 02 03</t>
  </si>
  <si>
    <t>第5期</t>
  </si>
  <si>
    <t>“舰”证不凡</t>
  </si>
  <si>
    <t>左  鑫</t>
  </si>
  <si>
    <t>2026 02 10</t>
  </si>
  <si>
    <t>第6期</t>
  </si>
  <si>
    <t>大国巨舰上的奇妙反差</t>
  </si>
  <si>
    <t>2026 02 17</t>
  </si>
  <si>
    <t>第7期</t>
  </si>
  <si>
    <t>马年军事图鉴</t>
  </si>
  <si>
    <t>2026 02 24</t>
  </si>
  <si>
    <t>第8期</t>
  </si>
  <si>
    <t>重金造“神器”还是造“摆设”</t>
  </si>
  <si>
    <t>2026 03 03</t>
  </si>
  <si>
    <t>第9期</t>
  </si>
  <si>
    <t>硬核脑洞：那些不走寻常路的飞行</t>
  </si>
  <si>
    <t>2026 03 10</t>
  </si>
  <si>
    <t>第10期</t>
  </si>
  <si>
    <t>枪械射速决定论</t>
  </si>
  <si>
    <t>2026 03 17</t>
  </si>
  <si>
    <t>第11期</t>
  </si>
  <si>
    <t>武器进化论：空战颠覆者</t>
  </si>
  <si>
    <t>2026 03 24</t>
  </si>
  <si>
    <t>第12期</t>
  </si>
  <si>
    <t>逆袭战局的组装武器</t>
  </si>
  <si>
    <t>2026 03 31</t>
  </si>
  <si>
    <t>第13期</t>
  </si>
  <si>
    <t>枪械设计中的小尺寸大讲究</t>
  </si>
  <si>
    <t>2026 04 07</t>
  </si>
  <si>
    <t>第14期</t>
  </si>
  <si>
    <t>X系列新成员——X76飞行器</t>
  </si>
  <si>
    <t>2026 04 14</t>
  </si>
  <si>
    <t>第15期</t>
  </si>
  <si>
    <t>空中坚盾——解码现代防空网</t>
  </si>
  <si>
    <t>2026 04 21</t>
  </si>
  <si>
    <t>第16期</t>
  </si>
  <si>
    <t>启程 远航</t>
  </si>
  <si>
    <t>2026 04 28</t>
  </si>
  <si>
    <t>第17期</t>
  </si>
  <si>
    <t>舰炮的暴力美学</t>
  </si>
  <si>
    <t>2026 05 05</t>
  </si>
  <si>
    <t>第18期</t>
  </si>
  <si>
    <t>海上先锋——无人舰艇的实战与未来</t>
  </si>
  <si>
    <t>2026 05 12</t>
  </si>
  <si>
    <t>第19期</t>
  </si>
  <si>
    <t>逆袭的鸭翼</t>
  </si>
  <si>
    <t>2026 05 19</t>
  </si>
  <si>
    <t>第20期</t>
  </si>
  <si>
    <t>机枪双雄——加特林与马克沁的战争传奇</t>
  </si>
  <si>
    <t>2026 05 26</t>
  </si>
  <si>
    <t>第21期</t>
  </si>
  <si>
    <t>枪王对决——卡拉什尼科夫与尤金·斯通纳的设计传奇</t>
  </si>
  <si>
    <t>2026 06 02</t>
  </si>
  <si>
    <t>第22期</t>
  </si>
  <si>
    <t>玩具总动员：战场伪装与模块化的黑科技设计</t>
  </si>
  <si>
    <t>2026 06 09</t>
  </si>
  <si>
    <t>第23期</t>
  </si>
  <si>
    <t>武器装备的颜值洼地</t>
  </si>
  <si>
    <t>2026 06 16</t>
  </si>
  <si>
    <t>第24期</t>
  </si>
  <si>
    <t>巨舰砺锋：解锁福建舰硬核竣工密码</t>
  </si>
  <si>
    <t>2026 06 23</t>
  </si>
  <si>
    <t>第25期</t>
  </si>
  <si>
    <t>空中新玩家：无人加油机</t>
  </si>
  <si>
    <t>左鑫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</si>
</sst>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2"/>
  <sheetViews>
    <sheetView tabSelected="1" zoomScaleSheetLayoutView="60" topLeftCell="A4" workbookViewId="0">
      <selection activeCell="J29" sqref="J29"/>
    </sheetView>
  </sheetViews>
  <sheetFormatPr defaultColWidth="9" defaultRowHeight="13.5"/>
  <cols>
    <col min="1" max="1" width="2.90833333333333" style="1" customWidth="1"/>
    <col min="2" max="2" width="10.6416666666667" style="1" customWidth="1"/>
    <col min="3" max="3" width="10.0916666666667" style="1" customWidth="1"/>
    <col min="4" max="4" width="30.8166666666667" style="1" customWidth="1"/>
    <col min="5" max="5" width="9.09166666666667" style="2" customWidth="1"/>
    <col min="6" max="8" width="15.6416666666667" style="1" customWidth="1"/>
    <col min="9" max="10" width="20.6416666666667" style="1" customWidth="1"/>
    <col min="11" max="16384" width="9" style="1"/>
  </cols>
  <sheetData>
    <row r="1" s="1" customFormat="1" ht="20.25" spans="2:10">
      <c r="B1" s="3" t="s">
        <v>0</v>
      </c>
      <c r="C1" s="4"/>
      <c r="D1" s="4"/>
      <c r="E1" s="4"/>
      <c r="F1" s="4"/>
      <c r="G1" s="4"/>
      <c r="H1" s="4"/>
      <c r="I1" s="4"/>
      <c r="J1" s="5"/>
    </row>
    <row r="2" s="1" customFormat="1" spans="2:10"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8" t="s">
        <v>7</v>
      </c>
      <c r="I2" s="8" t="s">
        <v>8</v>
      </c>
      <c r="J2" s="8" t="s">
        <v>9</v>
      </c>
    </row>
    <row r="3" s="1" customFormat="1" spans="2:10">
      <c r="B3" s="9"/>
      <c r="C3" s="10"/>
      <c r="D3" s="11"/>
      <c r="E3" s="11"/>
      <c r="F3" s="12"/>
      <c r="G3" s="13"/>
      <c r="H3" s="13"/>
      <c r="I3" s="12"/>
      <c r="J3" s="12"/>
    </row>
    <row r="4" s="1" customFormat="1" spans="2:10">
      <c r="B4" s="14" t="s">
        <v>10</v>
      </c>
      <c r="C4" s="14" t="s">
        <v>11</v>
      </c>
      <c r="D4" s="15" t="s">
        <v>12</v>
      </c>
      <c r="E4" s="14" t="s">
        <v>13</v>
      </c>
      <c r="F4" s="16">
        <v>0.89</v>
      </c>
      <c r="G4" s="16">
        <v>0.12</v>
      </c>
      <c r="H4" s="17" t="s">
        <v>14</v>
      </c>
      <c r="I4" s="17" t="s">
        <v>14</v>
      </c>
      <c r="J4" s="17" t="s">
        <v>14</v>
      </c>
    </row>
    <row r="5" s="1" customFormat="1" spans="2:10">
      <c r="B5" s="14" t="s">
        <v>15</v>
      </c>
      <c r="C5" s="14" t="s">
        <v>16</v>
      </c>
      <c r="D5" s="15" t="s">
        <v>17</v>
      </c>
      <c r="E5" s="14" t="s">
        <v>18</v>
      </c>
      <c r="F5" s="16">
        <v>0.92</v>
      </c>
      <c r="G5" s="16">
        <v>0.13</v>
      </c>
      <c r="H5" s="18">
        <f>AVERAGE(F$4:F5)</f>
        <v>0.905</v>
      </c>
      <c r="I5" s="19">
        <f t="shared" ref="I5:I27" si="0">H5/0.6448*100%</f>
        <v>1.40353598014888</v>
      </c>
      <c r="J5" s="19">
        <f t="shared" ref="J5:J27" si="1">H5/0.8989*100%</f>
        <v>1.00678607186561</v>
      </c>
    </row>
    <row r="6" s="1" customFormat="1" spans="2:10">
      <c r="B6" s="14" t="s">
        <v>19</v>
      </c>
      <c r="C6" s="14" t="s">
        <v>20</v>
      </c>
      <c r="D6" s="15" t="s">
        <v>21</v>
      </c>
      <c r="E6" s="14" t="s">
        <v>22</v>
      </c>
      <c r="F6" s="16">
        <v>0.85</v>
      </c>
      <c r="G6" s="16">
        <v>0.12</v>
      </c>
      <c r="H6" s="18">
        <f>AVERAGE(F$4:F6)</f>
        <v>0.886666666666667</v>
      </c>
      <c r="I6" s="19">
        <f t="shared" si="0"/>
        <v>1.37510339123242</v>
      </c>
      <c r="J6" s="19">
        <f t="shared" si="1"/>
        <v>0.986390773908852</v>
      </c>
    </row>
    <row r="7" s="1" customFormat="1" spans="2:10">
      <c r="B7" s="14" t="s">
        <v>23</v>
      </c>
      <c r="C7" s="14" t="s">
        <v>24</v>
      </c>
      <c r="D7" s="15" t="s">
        <v>25</v>
      </c>
      <c r="E7" s="20" t="s">
        <v>26</v>
      </c>
      <c r="F7" s="16">
        <v>0.92</v>
      </c>
      <c r="G7" s="16">
        <v>0.13</v>
      </c>
      <c r="H7" s="18">
        <f>AVERAGE(F$4:F7)</f>
        <v>0.895</v>
      </c>
      <c r="I7" s="19">
        <f t="shared" si="0"/>
        <v>1.38802729528536</v>
      </c>
      <c r="J7" s="19">
        <f t="shared" si="1"/>
        <v>0.995661363889198</v>
      </c>
    </row>
    <row r="8" s="1" customFormat="1" spans="2:10">
      <c r="B8" s="14" t="s">
        <v>27</v>
      </c>
      <c r="C8" s="14" t="s">
        <v>28</v>
      </c>
      <c r="D8" s="15" t="s">
        <v>29</v>
      </c>
      <c r="E8" s="14" t="s">
        <v>30</v>
      </c>
      <c r="F8" s="16">
        <v>0.72</v>
      </c>
      <c r="G8" s="16">
        <v>0.11</v>
      </c>
      <c r="H8" s="18">
        <f>AVERAGE(F$4:F8)</f>
        <v>0.86</v>
      </c>
      <c r="I8" s="19">
        <f t="shared" si="0"/>
        <v>1.33374689826303</v>
      </c>
      <c r="J8" s="19">
        <f t="shared" si="1"/>
        <v>0.956724885971743</v>
      </c>
    </row>
    <row r="9" s="1" customFormat="1" spans="2:10">
      <c r="B9" s="14" t="s">
        <v>31</v>
      </c>
      <c r="C9" s="14" t="s">
        <v>32</v>
      </c>
      <c r="D9" s="15" t="s">
        <v>33</v>
      </c>
      <c r="E9" s="14" t="s">
        <v>30</v>
      </c>
      <c r="F9" s="16">
        <v>0.4</v>
      </c>
      <c r="G9" s="16">
        <v>0.06</v>
      </c>
      <c r="H9" s="18">
        <f>AVERAGE(F$4:F9)</f>
        <v>0.783333333333333</v>
      </c>
      <c r="I9" s="19">
        <f t="shared" si="0"/>
        <v>1.21484698097601</v>
      </c>
      <c r="J9" s="19">
        <f t="shared" si="1"/>
        <v>0.871435458152556</v>
      </c>
    </row>
    <row r="10" s="1" customFormat="1" spans="2:10">
      <c r="B10" s="14" t="s">
        <v>34</v>
      </c>
      <c r="C10" s="14" t="s">
        <v>35</v>
      </c>
      <c r="D10" s="15" t="s">
        <v>36</v>
      </c>
      <c r="E10" s="14" t="s">
        <v>13</v>
      </c>
      <c r="F10" s="16">
        <v>0.95</v>
      </c>
      <c r="G10" s="16">
        <v>0.1</v>
      </c>
      <c r="H10" s="18">
        <f>AVERAGE(F$4:F10)</f>
        <v>0.807142857142857</v>
      </c>
      <c r="I10" s="19">
        <f t="shared" si="0"/>
        <v>1.25177242112726</v>
      </c>
      <c r="J10" s="19">
        <f t="shared" si="1"/>
        <v>0.897922858096403</v>
      </c>
    </row>
    <row r="11" s="1" customFormat="1" spans="2:10">
      <c r="B11" s="14" t="s">
        <v>37</v>
      </c>
      <c r="C11" s="14" t="s">
        <v>38</v>
      </c>
      <c r="D11" s="15" t="s">
        <v>39</v>
      </c>
      <c r="E11" s="14" t="s">
        <v>18</v>
      </c>
      <c r="F11" s="16">
        <v>0.52</v>
      </c>
      <c r="G11" s="16">
        <v>0.08</v>
      </c>
      <c r="H11" s="18">
        <f>AVERAGE(F$4:F11)</f>
        <v>0.77125</v>
      </c>
      <c r="I11" s="19">
        <f t="shared" si="0"/>
        <v>1.19610732009926</v>
      </c>
      <c r="J11" s="19">
        <f t="shared" si="1"/>
        <v>0.857993102681055</v>
      </c>
    </row>
    <row r="12" s="1" customFormat="1" spans="2:10">
      <c r="B12" s="14" t="s">
        <v>40</v>
      </c>
      <c r="C12" s="14" t="s">
        <v>41</v>
      </c>
      <c r="D12" s="15" t="s">
        <v>42</v>
      </c>
      <c r="E12" s="14" t="s">
        <v>30</v>
      </c>
      <c r="F12" s="16">
        <v>0.86</v>
      </c>
      <c r="G12" s="16">
        <v>0.04</v>
      </c>
      <c r="H12" s="18">
        <f>AVERAGE(F$4:F12)</f>
        <v>0.781111111111111</v>
      </c>
      <c r="I12" s="19">
        <f t="shared" si="0"/>
        <v>1.2114006065619</v>
      </c>
      <c r="J12" s="19">
        <f t="shared" si="1"/>
        <v>0.868963300824464</v>
      </c>
    </row>
    <row r="13" s="1" customFormat="1" spans="2:10">
      <c r="B13" s="14" t="s">
        <v>43</v>
      </c>
      <c r="C13" s="14" t="s">
        <v>44</v>
      </c>
      <c r="D13" s="15" t="s">
        <v>45</v>
      </c>
      <c r="E13" s="14" t="s">
        <v>13</v>
      </c>
      <c r="F13" s="21">
        <v>0.703</v>
      </c>
      <c r="G13" s="21">
        <v>0.093</v>
      </c>
      <c r="H13" s="18">
        <f>AVERAGE(F$4:F13)</f>
        <v>0.7733</v>
      </c>
      <c r="I13" s="19">
        <f t="shared" si="0"/>
        <v>1.19928660049628</v>
      </c>
      <c r="J13" s="19">
        <f t="shared" si="1"/>
        <v>0.86027366781622</v>
      </c>
    </row>
    <row r="14" s="1" customFormat="1" spans="2:10">
      <c r="B14" s="14" t="s">
        <v>46</v>
      </c>
      <c r="C14" s="14" t="s">
        <v>47</v>
      </c>
      <c r="D14" s="15" t="s">
        <v>48</v>
      </c>
      <c r="E14" s="14" t="s">
        <v>18</v>
      </c>
      <c r="F14" s="21">
        <v>0.859</v>
      </c>
      <c r="G14" s="21">
        <v>0.127</v>
      </c>
      <c r="H14" s="18">
        <f>AVERAGE(F$4:F14)</f>
        <v>0.781090909090909</v>
      </c>
      <c r="I14" s="19">
        <f t="shared" si="0"/>
        <v>1.2113692758854</v>
      </c>
      <c r="J14" s="19">
        <f t="shared" si="1"/>
        <v>0.868940826666936</v>
      </c>
    </row>
    <row r="15" s="1" customFormat="1" spans="2:10">
      <c r="B15" s="14" t="s">
        <v>49</v>
      </c>
      <c r="C15" s="14" t="s">
        <v>50</v>
      </c>
      <c r="D15" s="15" t="s">
        <v>51</v>
      </c>
      <c r="E15" s="20" t="s">
        <v>26</v>
      </c>
      <c r="F15" s="21">
        <v>0.85</v>
      </c>
      <c r="G15" s="21">
        <v>0.121</v>
      </c>
      <c r="H15" s="18">
        <f>AVERAGE(F$4:F15)</f>
        <v>0.786833333333333</v>
      </c>
      <c r="I15" s="19">
        <f t="shared" si="0"/>
        <v>1.22027502067825</v>
      </c>
      <c r="J15" s="19">
        <f t="shared" si="1"/>
        <v>0.875329105944302</v>
      </c>
    </row>
    <row r="16" s="1" customFormat="1" spans="2:10">
      <c r="B16" s="14" t="s">
        <v>52</v>
      </c>
      <c r="C16" s="14" t="s">
        <v>53</v>
      </c>
      <c r="D16" s="15" t="s">
        <v>54</v>
      </c>
      <c r="E16" s="14" t="s">
        <v>22</v>
      </c>
      <c r="F16" s="21">
        <v>0.533</v>
      </c>
      <c r="G16" s="21">
        <v>0.077</v>
      </c>
      <c r="H16" s="18">
        <f>AVERAGE(F$4:F16)</f>
        <v>0.767307692307692</v>
      </c>
      <c r="I16" s="19">
        <f t="shared" si="0"/>
        <v>1.18999331933575</v>
      </c>
      <c r="J16" s="19">
        <f t="shared" si="1"/>
        <v>0.853607400498044</v>
      </c>
    </row>
    <row r="17" s="1" customFormat="1" spans="2:10">
      <c r="B17" s="14" t="s">
        <v>55</v>
      </c>
      <c r="C17" s="14" t="s">
        <v>56</v>
      </c>
      <c r="D17" s="22" t="s">
        <v>57</v>
      </c>
      <c r="E17" s="14" t="s">
        <v>30</v>
      </c>
      <c r="F17" s="21">
        <v>0.873</v>
      </c>
      <c r="G17" s="21">
        <v>0.11</v>
      </c>
      <c r="H17" s="18">
        <f>AVERAGE(F$4:F17)</f>
        <v>0.774857142857143</v>
      </c>
      <c r="I17" s="19">
        <f t="shared" si="0"/>
        <v>1.20170152428217</v>
      </c>
      <c r="J17" s="19">
        <f t="shared" si="1"/>
        <v>0.862005943772548</v>
      </c>
    </row>
    <row r="18" s="1" customFormat="1" spans="2:10">
      <c r="B18" s="23" t="s">
        <v>58</v>
      </c>
      <c r="C18" s="14" t="s">
        <v>59</v>
      </c>
      <c r="D18" s="22" t="s">
        <v>60</v>
      </c>
      <c r="E18" s="14" t="s">
        <v>18</v>
      </c>
      <c r="F18" s="21">
        <v>0.875</v>
      </c>
      <c r="G18" s="21">
        <v>0.121</v>
      </c>
      <c r="H18" s="18">
        <f>AVERAGE(F$4:F18)</f>
        <v>0.781533333333333</v>
      </c>
      <c r="I18" s="19">
        <f t="shared" si="0"/>
        <v>1.21205541770058</v>
      </c>
      <c r="J18" s="19">
        <f t="shared" si="1"/>
        <v>0.869433010716802</v>
      </c>
    </row>
    <row r="19" s="1" customFormat="1" spans="2:10">
      <c r="B19" s="23" t="s">
        <v>61</v>
      </c>
      <c r="C19" s="14" t="s">
        <v>62</v>
      </c>
      <c r="D19" s="22" t="s">
        <v>63</v>
      </c>
      <c r="E19" s="14" t="s">
        <v>13</v>
      </c>
      <c r="F19" s="21">
        <v>0.665</v>
      </c>
      <c r="G19" s="21">
        <v>0.086</v>
      </c>
      <c r="H19" s="18">
        <f>AVERAGE(F$4:F19)</f>
        <v>0.77425</v>
      </c>
      <c r="I19" s="19">
        <f t="shared" si="0"/>
        <v>1.20075992555831</v>
      </c>
      <c r="J19" s="19">
        <f t="shared" si="1"/>
        <v>0.861330515073979</v>
      </c>
    </row>
    <row r="20" s="1" customFormat="1" spans="2:10">
      <c r="B20" s="23" t="s">
        <v>64</v>
      </c>
      <c r="C20" s="14" t="s">
        <v>65</v>
      </c>
      <c r="D20" s="24" t="s">
        <v>66</v>
      </c>
      <c r="E20" s="20" t="s">
        <v>26</v>
      </c>
      <c r="F20" s="21">
        <v>0.623</v>
      </c>
      <c r="G20" s="21">
        <v>0.085</v>
      </c>
      <c r="H20" s="18">
        <f>AVERAGE(F$4:F20)</f>
        <v>0.76535294117647</v>
      </c>
      <c r="I20" s="19">
        <f t="shared" si="0"/>
        <v>1.18696175740768</v>
      </c>
      <c r="J20" s="19">
        <f t="shared" si="1"/>
        <v>0.851432796947903</v>
      </c>
    </row>
    <row r="21" s="1" customFormat="1" spans="2:10">
      <c r="B21" s="23" t="s">
        <v>67</v>
      </c>
      <c r="C21" s="14" t="s">
        <v>68</v>
      </c>
      <c r="D21" s="24" t="s">
        <v>69</v>
      </c>
      <c r="E21" s="14" t="s">
        <v>30</v>
      </c>
      <c r="F21" s="21">
        <v>0.583</v>
      </c>
      <c r="G21" s="21">
        <v>0.082</v>
      </c>
      <c r="H21" s="18">
        <f>AVERAGE(F$4:F21)</f>
        <v>0.755222222222222</v>
      </c>
      <c r="I21" s="19">
        <f t="shared" si="0"/>
        <v>1.17125034463744</v>
      </c>
      <c r="J21" s="19">
        <f t="shared" si="1"/>
        <v>0.840162667952188</v>
      </c>
    </row>
    <row r="22" s="1" customFormat="1" spans="2:10">
      <c r="B22" s="23" t="s">
        <v>70</v>
      </c>
      <c r="C22" s="14" t="s">
        <v>71</v>
      </c>
      <c r="D22" s="24" t="s">
        <v>72</v>
      </c>
      <c r="E22" s="14" t="s">
        <v>13</v>
      </c>
      <c r="F22" s="21">
        <v>0.402</v>
      </c>
      <c r="G22" s="21">
        <v>0.056</v>
      </c>
      <c r="H22" s="18">
        <f>AVERAGE(F$4:F22)</f>
        <v>0.736631578947368</v>
      </c>
      <c r="I22" s="19">
        <f t="shared" si="0"/>
        <v>1.14241870184145</v>
      </c>
      <c r="J22" s="19">
        <f t="shared" si="1"/>
        <v>0.819481120199542</v>
      </c>
    </row>
    <row r="23" s="1" customFormat="1" spans="2:10">
      <c r="B23" s="23" t="s">
        <v>73</v>
      </c>
      <c r="C23" s="14" t="s">
        <v>74</v>
      </c>
      <c r="D23" s="22" t="s">
        <v>75</v>
      </c>
      <c r="E23" s="14" t="s">
        <v>18</v>
      </c>
      <c r="F23" s="21">
        <v>0.619</v>
      </c>
      <c r="G23" s="21">
        <v>0.088</v>
      </c>
      <c r="H23" s="18">
        <f>AVERAGE(F$4:F23)</f>
        <v>0.73075</v>
      </c>
      <c r="I23" s="19">
        <f t="shared" si="0"/>
        <v>1.13329714640198</v>
      </c>
      <c r="J23" s="19">
        <f t="shared" si="1"/>
        <v>0.812938035376571</v>
      </c>
    </row>
    <row r="24" s="1" customFormat="1" spans="2:10">
      <c r="B24" s="23" t="s">
        <v>76</v>
      </c>
      <c r="C24" s="14" t="s">
        <v>77</v>
      </c>
      <c r="D24" s="22" t="s">
        <v>78</v>
      </c>
      <c r="E24" s="14" t="s">
        <v>30</v>
      </c>
      <c r="F24" s="21">
        <v>0.537</v>
      </c>
      <c r="G24" s="21">
        <v>0.073</v>
      </c>
      <c r="H24" s="18">
        <f>AVERAGE(F$4:F24)</f>
        <v>0.721523809523809</v>
      </c>
      <c r="I24" s="19">
        <f t="shared" si="0"/>
        <v>1.11898853834338</v>
      </c>
      <c r="J24" s="19">
        <f t="shared" si="1"/>
        <v>0.80267416789833</v>
      </c>
    </row>
    <row r="25" s="1" customFormat="1" spans="2:10">
      <c r="B25" s="22" t="s">
        <v>79</v>
      </c>
      <c r="C25" s="14" t="s">
        <v>80</v>
      </c>
      <c r="D25" s="22" t="s">
        <v>81</v>
      </c>
      <c r="E25" s="14" t="s">
        <v>26</v>
      </c>
      <c r="F25" s="21">
        <v>0.343</v>
      </c>
      <c r="G25" s="21">
        <v>0.049</v>
      </c>
      <c r="H25" s="18">
        <f>AVERAGE(F$4:F25)</f>
        <v>0.704318181818182</v>
      </c>
      <c r="I25" s="19">
        <f t="shared" si="0"/>
        <v>1.09230487254681</v>
      </c>
      <c r="J25" s="19">
        <f t="shared" si="1"/>
        <v>0.783533409520727</v>
      </c>
    </row>
    <row r="26" s="1" customFormat="1" spans="2:10">
      <c r="B26" s="22" t="s">
        <v>82</v>
      </c>
      <c r="C26" s="14" t="s">
        <v>83</v>
      </c>
      <c r="D26" s="22" t="s">
        <v>84</v>
      </c>
      <c r="E26" s="14" t="s">
        <v>13</v>
      </c>
      <c r="F26" s="21">
        <v>1.227</v>
      </c>
      <c r="G26" s="21">
        <v>0.155</v>
      </c>
      <c r="H26" s="18">
        <f>AVERAGE(F$4:F26)</f>
        <v>0.727043478260869</v>
      </c>
      <c r="I26" s="19">
        <f t="shared" si="0"/>
        <v>1.12754881864279</v>
      </c>
      <c r="J26" s="19">
        <f t="shared" si="1"/>
        <v>0.808814638180965</v>
      </c>
    </row>
    <row r="27" s="1" customFormat="1" spans="2:10">
      <c r="B27" s="22" t="s">
        <v>85</v>
      </c>
      <c r="C27" s="14" t="s">
        <v>86</v>
      </c>
      <c r="D27" s="22" t="s">
        <v>87</v>
      </c>
      <c r="E27" s="14" t="s">
        <v>18</v>
      </c>
      <c r="F27" s="21">
        <v>1.149</v>
      </c>
      <c r="G27" s="21">
        <v>0.152</v>
      </c>
      <c r="H27" s="18">
        <f>AVERAGE(F$4:F27)</f>
        <v>0.744625</v>
      </c>
      <c r="I27" s="19">
        <f t="shared" si="0"/>
        <v>1.15481544665012</v>
      </c>
      <c r="J27" s="19">
        <f t="shared" si="1"/>
        <v>0.828373567693848</v>
      </c>
    </row>
    <row r="28" s="1" customFormat="1" spans="2:10">
      <c r="B28" s="22" t="s">
        <v>88</v>
      </c>
      <c r="C28" s="14" t="s">
        <v>89</v>
      </c>
      <c r="D28" s="22" t="s">
        <v>90</v>
      </c>
      <c r="E28" s="14" t="s">
        <v>91</v>
      </c>
      <c r="F28" s="21">
        <v>0.94</v>
      </c>
      <c r="G28" s="21">
        <v>0.123</v>
      </c>
      <c r="H28" s="18">
        <f>AVERAGE(F$4:F28)</f>
        <v>0.75244</v>
      </c>
      <c r="I28" s="19">
        <f>H28/0.6448*100%</f>
        <v>1.16693548387097</v>
      </c>
      <c r="J28" s="19">
        <f>H28/0.8989*100%</f>
        <v>0.837067526977417</v>
      </c>
    </row>
    <row r="29" s="1" customFormat="1" spans="2:10">
      <c r="B29" s="22"/>
      <c r="C29" s="22"/>
      <c r="D29" s="22"/>
      <c r="E29" s="14"/>
      <c r="F29" s="22"/>
      <c r="G29" s="22"/>
      <c r="H29" s="22"/>
      <c r="I29" s="22"/>
      <c r="J29" s="22"/>
    </row>
    <row r="30" s="1" customFormat="1" spans="2:10">
      <c r="B30" s="22"/>
      <c r="C30" s="22"/>
      <c r="D30" s="22"/>
      <c r="E30" s="14"/>
      <c r="F30" s="22"/>
      <c r="G30" s="22"/>
      <c r="H30" s="22"/>
      <c r="I30" s="22"/>
      <c r="J30" s="22"/>
    </row>
    <row r="31" s="1" customFormat="1" spans="2:10">
      <c r="B31" s="22"/>
      <c r="C31" s="22"/>
      <c r="D31" s="22"/>
      <c r="E31" s="14"/>
      <c r="F31" s="22"/>
      <c r="G31" s="22"/>
      <c r="H31" s="22"/>
      <c r="I31" s="22"/>
      <c r="J31" s="22"/>
    </row>
    <row r="32" s="1" customFormat="1" spans="2:10">
      <c r="B32" s="22"/>
      <c r="C32" s="22"/>
      <c r="D32" s="22"/>
      <c r="E32" s="14"/>
      <c r="F32" s="22"/>
      <c r="G32" s="22"/>
      <c r="H32" s="22"/>
      <c r="I32" s="22"/>
      <c r="J32" s="22"/>
    </row>
  </sheetData>
  <mergeCells count="1">
    <mergeCell ref="B1:J1"/>
  </mergeCells>
  <conditionalFormatting sqref="F4:F28">
    <cfRule type="expression" dxfId="0" priority="3">
      <formula>F4&lt;0.6384</formula>
    </cfRule>
    <cfRule type="expression" dxfId="1" priority="2">
      <formula>F4&gt;0.8989</formula>
    </cfRule>
    <cfRule type="expression" dxfId="2" priority="1">
      <formula>AND(F4&gt;=0.6384,F4&lt;=0.8989)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2026收视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刘通</cp:lastModifiedBy>
  <dcterms:created xsi:type="dcterms:W3CDTF">2026-05-28T01:41:00Z</dcterms:created>
  <dcterms:modified xsi:type="dcterms:W3CDTF">2026-06-26T00:18:39Z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EAB4C747107D411F8FB52755F8D739AE_13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